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<sst xmlns="http://schemas.openxmlformats.org/spreadsheetml/2006/main" count="23" uniqueCount="16">
  <si>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</si>
  <si>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ASOCIATIA CREDINTA SI DRAGOSTE</t>
  </si>
  <si>
    <t>S.C.PROMED SRL</t>
  </si>
  <si>
    <t>LUNA</t>
  </si>
  <si>
    <t>CONTRACTAT</t>
  </si>
  <si>
    <t>S.C.ASIST MED PLUS SRL</t>
  </si>
  <si>
    <t>S.C.DISPO MED SRL</t>
  </si>
  <si>
    <t>S.C.MEDSURG MON SRL</t>
  </si>
  <si>
    <t>DENUMIRE FURNIZOR</t>
  </si>
  <si>
    <t xml:space="preserve">S.C.SAFE LIFE MED SRL </t>
  </si>
  <si>
    <t>Valori Contractate  -  INGRIJIRI MEDICALE LA DOMICILIU -  AN 2024</t>
  </si>
  <si>
    <t>TRIM.I 2024</t>
  </si>
  <si>
    <t>TRIM.II 2024</t>
  </si>
  <si>
    <t>TRIM.III 2024</t>
  </si>
  <si>
    <t>TOTAL TRIM IV 2024</t>
  </si>
  <si>
    <t>TOTAL AN 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</si>
</sst>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8" width="14.140625" style="0" customWidth="1"/>
  </cols>
  <sheetData>
    <row r="1" ht="12.75">
      <c r="A1" s="6"/>
    </row>
    <row r="2" ht="12.75">
      <c r="A2" s="6"/>
    </row>
    <row r="3" spans="2:3" ht="12.75">
      <c r="B3" s="7" t="s">
        <v>10</v>
      </c>
      <c r="C3" s="8"/>
    </row>
    <row r="4" spans="1:3" ht="12.75">
      <c r="A4" s="7"/>
      <c r="C4" s="8"/>
    </row>
    <row r="5" spans="1:3" ht="12.75">
      <c r="A5" s="7"/>
      <c r="C5" s="8"/>
    </row>
    <row r="6" spans="1:8" ht="12.75">
      <c r="A6" s="26" t="s">
        <v>3</v>
      </c>
      <c r="B6" s="27" t="s">
        <v>8</v>
      </c>
      <c r="C6" s="28"/>
      <c r="D6" s="28"/>
      <c r="E6" s="28"/>
      <c r="F6" s="28"/>
      <c r="G6" s="28"/>
      <c r="H6" s="1" t="s">
        <v>0</v>
      </c>
    </row>
    <row r="7" spans="1:8" ht="44.25" customHeight="1">
      <c r="A7" s="26"/>
      <c r="B7" s="9" t="s">
        <v>5</v>
      </c>
      <c r="C7" s="9" t="s">
        <v>1</v>
      </c>
      <c r="D7" s="9" t="s">
        <v>6</v>
      </c>
      <c r="E7" s="9" t="s">
        <v>7</v>
      </c>
      <c r="F7" s="9" t="s">
        <v>2</v>
      </c>
      <c r="G7" s="9" t="s">
        <v>9</v>
      </c>
      <c r="H7" s="1" t="s">
        <v>0</v>
      </c>
    </row>
    <row r="8" spans="1:8" ht="25.5">
      <c r="A8" s="16"/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</row>
    <row r="9" spans="1:10" ht="12.75">
      <c r="A9" s="11">
        <v>45292</v>
      </c>
      <c r="B9" s="3">
        <f>41871.57+3095.43</f>
        <v>44967</v>
      </c>
      <c r="C9" s="3">
        <v>46940.73</v>
      </c>
      <c r="D9" s="3">
        <f>30731.18+2975.82</f>
        <v>33707</v>
      </c>
      <c r="E9" s="3">
        <f>28577.05-3331.55</f>
        <v>25245.5</v>
      </c>
      <c r="F9" s="3">
        <f>23813.32+1529.18</f>
        <v>25342.5</v>
      </c>
      <c r="G9" s="10">
        <f>14066.15-1015.15</f>
        <v>13051</v>
      </c>
      <c r="H9" s="4">
        <f>SUM(B9:G9)</f>
        <v>189253.73</v>
      </c>
      <c r="I9" s="5"/>
      <c r="J9" s="5"/>
    </row>
    <row r="10" spans="1:10" ht="12.75">
      <c r="A10" s="11">
        <v>45323</v>
      </c>
      <c r="B10" s="3">
        <f>43081.69+391.67-3095.43+4014.07</f>
        <v>44392</v>
      </c>
      <c r="C10" s="3">
        <f>42921.8-1300.76</f>
        <v>41621.04</v>
      </c>
      <c r="D10" s="3">
        <f>31619.34+287.46-2975.82</f>
        <v>28930.98</v>
      </c>
      <c r="E10" s="3">
        <f>29402.95+267.31+3331.55+1668.69</f>
        <v>34670.50000000001</v>
      </c>
      <c r="F10" s="3">
        <f>24501.54+222.75-1529.18-479.11</f>
        <v>22716</v>
      </c>
      <c r="G10" s="10">
        <f>14472.68+131.57+1015.15+1496.6</f>
        <v>17116</v>
      </c>
      <c r="H10" s="4">
        <f>SUM(B10:G10)</f>
        <v>189446.52000000002</v>
      </c>
      <c r="I10" s="12"/>
      <c r="J10" s="12"/>
    </row>
    <row r="11" spans="1:8" ht="12.75">
      <c r="A11" s="11">
        <v>45352</v>
      </c>
      <c r="B11" s="3">
        <f>42796.27-4014.07</f>
        <v>38782.2</v>
      </c>
      <c r="C11" s="3">
        <v>46197.4</v>
      </c>
      <c r="D11" s="3">
        <v>29082.18</v>
      </c>
      <c r="E11" s="3">
        <f>29208.15-1668.69</f>
        <v>27539.460000000003</v>
      </c>
      <c r="F11" s="3">
        <f>24339.21+479.11-1109.32</f>
        <v>23709</v>
      </c>
      <c r="G11" s="25">
        <f>14376.79-1496.6-696.19</f>
        <v>12184</v>
      </c>
      <c r="H11" s="4">
        <f>SUM(B11:G11)</f>
        <v>177494.24</v>
      </c>
    </row>
    <row r="12" spans="1:8" ht="12.75">
      <c r="A12" s="13" t="s">
        <v>11</v>
      </c>
      <c r="B12" s="14">
        <f aca="true" t="shared" si="0" ref="B12:H12">SUM(B9:B11)</f>
        <v>128141.2</v>
      </c>
      <c r="C12" s="14">
        <f t="shared" si="0"/>
        <v>134759.17</v>
      </c>
      <c r="D12" s="14">
        <f t="shared" si="0"/>
        <v>91720.16</v>
      </c>
      <c r="E12" s="14">
        <f t="shared" si="0"/>
        <v>87455.46</v>
      </c>
      <c r="F12" s="14">
        <f t="shared" si="0"/>
        <v>71767.5</v>
      </c>
      <c r="G12" s="14">
        <f>SUM(G9:G11)</f>
        <v>42351</v>
      </c>
      <c r="H12" s="14">
        <f t="shared" si="0"/>
        <v>556194.49</v>
      </c>
    </row>
    <row r="13" spans="1:8" ht="12.75">
      <c r="A13" s="11">
        <v>45383</v>
      </c>
      <c r="B13" s="3">
        <f>44178.43+1544.48</f>
        <v>45722.91</v>
      </c>
      <c r="C13" s="19">
        <f>41470.28-5052.79</f>
        <v>36417.49</v>
      </c>
      <c r="D13" s="2">
        <f>30021.43+1049.56</f>
        <v>31070.99</v>
      </c>
      <c r="E13" s="10">
        <f>31282.22+1093.63</f>
        <v>32375.850000000002</v>
      </c>
      <c r="F13" s="2">
        <f>24206.54+846.27</f>
        <v>25052.81</v>
      </c>
      <c r="G13" s="10">
        <f>14841.1+518.85</f>
        <v>15359.95</v>
      </c>
      <c r="H13" s="4">
        <f>SUM(B13:G13)</f>
        <v>186000</v>
      </c>
    </row>
    <row r="14" spans="1:8" ht="12.75">
      <c r="A14" s="11">
        <v>45413</v>
      </c>
      <c r="B14" s="3">
        <v>44885.39</v>
      </c>
      <c r="C14" s="19">
        <v>42373.93</v>
      </c>
      <c r="D14" s="10">
        <v>29927.28</v>
      </c>
      <c r="E14" s="10">
        <v>30607.7</v>
      </c>
      <c r="F14" s="10">
        <v>23684.6</v>
      </c>
      <c r="G14" s="29">
        <v>14521.1</v>
      </c>
      <c r="H14" s="4">
        <f>SUM(B14:G14)</f>
        <v>186000.00000000003</v>
      </c>
    </row>
    <row r="15" spans="1:8" ht="12.75">
      <c r="A15" s="11">
        <v>45444</v>
      </c>
      <c r="B15" s="3"/>
      <c r="C15" s="2"/>
      <c r="D15" s="2"/>
      <c r="E15" s="18"/>
      <c r="F15" s="18"/>
      <c r="G15" s="18"/>
      <c r="H15" s="4">
        <f>SUM(B15:G15)</f>
        <v>0</v>
      </c>
    </row>
    <row r="16" spans="1:8" ht="12.75">
      <c r="A16" s="13" t="s">
        <v>12</v>
      </c>
      <c r="B16" s="14">
        <f aca="true" t="shared" si="1" ref="B16:H16">SUM(B13:B15)</f>
        <v>90608.3</v>
      </c>
      <c r="C16" s="14">
        <f t="shared" si="1"/>
        <v>78791.42</v>
      </c>
      <c r="D16" s="14">
        <f t="shared" si="1"/>
        <v>60998.270000000004</v>
      </c>
      <c r="E16" s="14">
        <f t="shared" si="1"/>
        <v>62983.55</v>
      </c>
      <c r="F16" s="14">
        <f t="shared" si="1"/>
        <v>48737.41</v>
      </c>
      <c r="G16" s="14">
        <f t="shared" si="1"/>
        <v>29881.050000000003</v>
      </c>
      <c r="H16" s="14">
        <f t="shared" si="1"/>
        <v>372000</v>
      </c>
    </row>
    <row r="17" spans="1:8" ht="12.75">
      <c r="A17" s="11">
        <v>45474</v>
      </c>
      <c r="B17" s="2"/>
      <c r="C17" s="2"/>
      <c r="D17" s="2"/>
      <c r="E17" s="2"/>
      <c r="F17" s="2"/>
      <c r="G17" s="21"/>
      <c r="H17" s="4">
        <f>SUM(B17:G17)</f>
        <v>0</v>
      </c>
    </row>
    <row r="18" spans="1:8" ht="12.75">
      <c r="A18" s="11">
        <v>45505</v>
      </c>
      <c r="B18" s="10"/>
      <c r="C18" s="10"/>
      <c r="D18" s="10"/>
      <c r="E18" s="20"/>
      <c r="F18" s="10"/>
      <c r="G18" s="10"/>
      <c r="H18" s="4">
        <f>SUM(B18:G18)</f>
        <v>0</v>
      </c>
    </row>
    <row r="19" spans="1:8" ht="12.75">
      <c r="A19" s="11">
        <v>45536</v>
      </c>
      <c r="B19" s="10"/>
      <c r="C19" s="22"/>
      <c r="D19" s="10"/>
      <c r="E19" s="10"/>
      <c r="F19" s="10"/>
      <c r="G19" s="10"/>
      <c r="H19" s="4">
        <f>SUM(B19:G19)</f>
        <v>0</v>
      </c>
    </row>
    <row r="20" spans="1:8" ht="12.75">
      <c r="A20" s="13" t="s">
        <v>13</v>
      </c>
      <c r="B20" s="4">
        <f aca="true" t="shared" si="2" ref="B20:H20">SUM(B17:B19)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</row>
    <row r="21" spans="1:8" ht="12.75">
      <c r="A21" s="11">
        <v>45566</v>
      </c>
      <c r="B21" s="2"/>
      <c r="C21" s="23"/>
      <c r="D21" s="2"/>
      <c r="E21" s="10"/>
      <c r="F21" s="2"/>
      <c r="G21" s="10"/>
      <c r="H21" s="4">
        <f>SUM(B21:G21)</f>
        <v>0</v>
      </c>
    </row>
    <row r="22" spans="1:8" ht="12.75">
      <c r="A22" s="17">
        <v>45597</v>
      </c>
      <c r="B22" s="2"/>
      <c r="C22" s="24"/>
      <c r="D22" s="2"/>
      <c r="E22" s="10"/>
      <c r="F22" s="2"/>
      <c r="G22" s="10"/>
      <c r="H22" s="4">
        <f>SUM(B22:G22)</f>
        <v>0</v>
      </c>
    </row>
    <row r="23" spans="1:8" ht="12.75">
      <c r="A23" s="11">
        <v>45627</v>
      </c>
      <c r="B23" s="2"/>
      <c r="C23" s="23"/>
      <c r="D23" s="2"/>
      <c r="E23" s="10"/>
      <c r="F23" s="2"/>
      <c r="G23" s="10"/>
      <c r="H23" s="4">
        <f>SUM(B23:G23)</f>
        <v>0</v>
      </c>
    </row>
    <row r="24" spans="1:8" ht="26.25" customHeight="1">
      <c r="A24" s="1" t="s">
        <v>14</v>
      </c>
      <c r="B24" s="14">
        <f aca="true" t="shared" si="3" ref="B24:H24">SUM(B21:B23)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1:8" ht="25.5" customHeight="1">
      <c r="A25" s="15" t="s">
        <v>15</v>
      </c>
      <c r="B25" s="14">
        <f aca="true" t="shared" si="4" ref="B25:H25">B12+B16+B20+B24</f>
        <v>218749.5</v>
      </c>
      <c r="C25" s="14">
        <f t="shared" si="4"/>
        <v>213550.59000000003</v>
      </c>
      <c r="D25" s="14">
        <f t="shared" si="4"/>
        <v>152718.43</v>
      </c>
      <c r="E25" s="14">
        <f t="shared" si="4"/>
        <v>150439.01</v>
      </c>
      <c r="F25" s="14">
        <f t="shared" si="4"/>
        <v>120504.91</v>
      </c>
      <c r="G25" s="14">
        <f t="shared" si="4"/>
        <v>72232.05</v>
      </c>
      <c r="H25" s="14">
        <f t="shared" si="4"/>
        <v>928194.49</v>
      </c>
    </row>
  </sheetData>
  <sheetProtection/>
  <mergeCells count="2">
    <mergeCell ref="A6:A7"/>
    <mergeCell ref="B6:G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H12 H16 H20" formula="1" formulaRange="1"/>
    <ignoredError sqref="H9:H11 H13:H15 H17:H19 H21:H25" formulaRange="1"/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2024-05-08T10:01:44Z</dcterms:modified>
  <cp:category/>
  <cp:version/>
  <cp:contentType/>
  <cp:contentStatus/>
</cp:coreProperties>
</file>